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S:\CRMC\Administration\Ambulance\County Subsidy\"/>
    </mc:Choice>
  </mc:AlternateContent>
  <xr:revisionPtr revIDLastSave="0" documentId="13_ncr:1_{612234B1-C98F-48D9-A6CD-333265813A00}" xr6:coauthVersionLast="47" xr6:coauthVersionMax="47" xr10:uidLastSave="{00000000-0000-0000-0000-000000000000}"/>
  <bookViews>
    <workbookView xWindow="-120" yWindow="-120" windowWidth="38640" windowHeight="21120" tabRatio="500" xr2:uid="{00000000-000D-0000-FFFF-FFFF00000000}"/>
  </bookViews>
  <sheets>
    <sheet name="County Ambulance Support" sheetId="1" r:id="rId1"/>
    <sheet name="Board Summary"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24" i="2" l="1"/>
  <c r="B24" i="2"/>
  <c r="D24" i="2" s="1"/>
  <c r="D14" i="2"/>
  <c r="C17" i="1"/>
  <c r="B17" i="1"/>
  <c r="E17" i="1" s="1"/>
  <c r="E16" i="1"/>
  <c r="E15" i="1"/>
  <c r="E14" i="1"/>
  <c r="E13" i="1"/>
  <c r="E12" i="1"/>
  <c r="E11" i="1"/>
  <c r="D11" i="1"/>
  <c r="E10" i="1"/>
  <c r="D10" i="1"/>
  <c r="E9" i="1"/>
  <c r="D9" i="1"/>
  <c r="E8" i="1"/>
  <c r="D8" i="1"/>
  <c r="E7" i="1"/>
  <c r="D7" i="1"/>
  <c r="E6" i="1"/>
  <c r="D6" i="1"/>
  <c r="E5" i="1"/>
  <c r="D5" i="1"/>
  <c r="E4" i="1"/>
</calcChain>
</file>

<file path=xl/sharedStrings.xml><?xml version="1.0" encoding="utf-8"?>
<sst xmlns="http://schemas.openxmlformats.org/spreadsheetml/2006/main" count="91" uniqueCount="66">
  <si>
    <t>Sweetwater County — Annual Ambulance Support by Provider</t>
  </si>
  <si>
    <t>FY</t>
  </si>
  <si>
    <t>CRAS / CRHD Support</t>
  </si>
  <si>
    <t>SW Medics Support</t>
  </si>
  <si>
    <t>SW Medics YoY</t>
  </si>
  <si>
    <t>Total County Support</t>
  </si>
  <si>
    <t>Notes</t>
  </si>
  <si>
    <t>2015</t>
  </si>
  <si>
    <t>—</t>
  </si>
  <si>
    <t>CRAS / CRHD: CRHD internal records. SW Medics: county budget book (FY2014–15).</t>
  </si>
  <si>
    <t>2016</t>
  </si>
  <si>
    <t>CRAS / CRHD: CRHD internal records. SW Medics: county budget book (FY2015–16).</t>
  </si>
  <si>
    <t>2017</t>
  </si>
  <si>
    <t>CRAS / CRHD: CRHD internal records. SW Medics: county budget book (FY2016–17).</t>
  </si>
  <si>
    <t>2018</t>
  </si>
  <si>
    <t>CRAS / CRHD: CRHD internal records. SW Medics: county budget book (FY2017–18).</t>
  </si>
  <si>
    <t>2019</t>
  </si>
  <si>
    <t>CRAS / CRHD: CRHD internal records. SW Medics: county budget book (FY2018–19).</t>
  </si>
  <si>
    <t>2020</t>
  </si>
  <si>
    <t>CRAS / CRHD: CRHD internal records. SW Medics: budget approved $300K; SweetwaterNOW (Jun 2020) reported $596,640 actually paid — mid-year budget amendment.</t>
  </si>
  <si>
    <t>2021</t>
  </si>
  <si>
    <t>CRAS / CRHD: CRHD internal records. SW Medics: $77,623/mo × 12 (budget book &amp; SweetwaterNOW confirmed). 36% increase approved by commissioners.</t>
  </si>
  <si>
    <t>2022</t>
  </si>
  <si>
    <t>CRAS / CRHD: CRHD internal records. SW Medics: base $931,476 + $235,000 supplemental (Nov 2021).</t>
  </si>
  <si>
    <t>2023</t>
  </si>
  <si>
    <t>partial yr</t>
  </si>
  <si>
    <t>Transition year. SW Medics ceased county operations Nov 20, 2022; CRHD assumed full county service Nov 21, 2022. CRHD actual $1,147,917 confirmed (CRHD operating budget). SW Medics amount derived: county FY2022-23 budget book total ($1,895,793) minus CRHD actual ($1,147,917) = $747,876. Confirm against county payment records.</t>
  </si>
  <si>
    <t>2024</t>
  </si>
  <si>
    <t>CRAS / CRHD: CRHD internal records. Full county service (Rock Springs and Green River).</t>
  </si>
  <si>
    <t>2025</t>
  </si>
  <si>
    <t>2026</t>
  </si>
  <si>
    <t>2027</t>
  </si>
  <si>
    <t>TOTAL</t>
  </si>
  <si>
    <t>Actuals FY2015–2027. SW Medics FY2023 figure is estimated (budget-derived). YoY% for FY2023 suppressed — partial year comparison.</t>
  </si>
  <si>
    <t>EMS Regionalization — What It Has Saved Sweetwater County</t>
  </si>
  <si>
    <t>+246%</t>
  </si>
  <si>
    <t>SW Medics' county subsidy grew from $337K to $1.17M in 3 years — for Rock Springs only. They requested emergency mid-year amendments in multiple years. CRHD covers the entire county for less.</t>
  </si>
  <si>
    <t>$870,951</t>
  </si>
  <si>
    <t>Returned to the county because CRHD came in under the $1.8M contract cap in FY2025, FY2026, and FY2027 combined. The contract is structured so the county only pays CRHD's actual net loss, up to the cap.</t>
  </si>
  <si>
    <t>~$2.9M</t>
  </si>
  <si>
    <t>Estimated savings vs. continuing the dual-provider model through FY2027 — using a conservative 15%/year growth assumption for SW Medics, which is less than half their actual FY2020–2022 rate.</t>
  </si>
  <si>
    <t>Whole county</t>
  </si>
  <si>
    <t>CRHD now serves Rock Springs AND Green River under one contract. Under the old model, the county paid two separate providers and SW Medics covered only Rock Springs.</t>
  </si>
  <si>
    <t>CRHD Under-Budget Performance  (contract cap: $1.8M / year, full county)</t>
  </si>
  <si>
    <t>Contract Cap</t>
  </si>
  <si>
    <t>CRHD Actual Paid</t>
  </si>
  <si>
    <t>Returned to County</t>
  </si>
  <si>
    <t>Note</t>
  </si>
  <si>
    <t>At cap — highest-cost year</t>
  </si>
  <si>
    <t>Came in $322,516 under cap</t>
  </si>
  <si>
    <t>Came in $416,450 under cap</t>
  </si>
  <si>
    <t>Came in $131,985 under cap</t>
  </si>
  <si>
    <t>Returned to county, FY2025–2027</t>
  </si>
  <si>
    <t>Estimated Savings vs. Continuing Dual-Provider Model  (FY2023–2027)</t>
  </si>
  <si>
    <t>Dual-model estimate = SW Medics (Rock Springs) projected at 15%/yr from FY2022 base ($1,166,476) + $275K/yr estimated CRHD Green River subsidy. 15%/yr is less than half SW Medics' actual growth rate.</t>
  </si>
  <si>
    <t>Est. Dual-Model Cost</t>
  </si>
  <si>
    <t>CRHD Actual (All County)</t>
  </si>
  <si>
    <t>Annual Savings</t>
  </si>
  <si>
    <t>Dual-Model Breakdown (est.)</t>
  </si>
  <si>
    <t>SW Medics ~$1,341,447 + CRHD/GR est. $275,000</t>
  </si>
  <si>
    <t>SW Medics ~$1,542,665 + CRHD/GR est. $275,000</t>
  </si>
  <si>
    <t>SW Medics ~$1,774,064 + CRHD/GR est. $275,000</t>
  </si>
  <si>
    <t>SW Medics ~$2,040,174 + CRHD/GR est. $275,000</t>
  </si>
  <si>
    <t>SW Medics ~$2,346,200 + CRHD/GR est. $275,000</t>
  </si>
  <si>
    <t>Estimated cumulative savings FY2023–2027</t>
  </si>
  <si>
    <t>NOTES &amp; CAVEATS:
1. CRAS / CRHD support amounts are from CRHD internal records (actual amounts received from Sweetwater County).
2. SW Medics support amounts for FY2015–2022 are from Sweetwater County budget books (General Fund, Outside Agencies). FY2020 actual per SweetwaterNOW ($596,640 vs. $300K budgeted — mid-year amendment).
3. FY2022 SW Medics: base contract $931,476 + $235,000 supplemental approved Nov 2021.
4. FY2023 transition year: SW Medics ceased county operations November 20, 2022; CRHD assumed full county service November 21, 2022. SW Medics FY2023 amount (~$747,876) is derived: county FY2022-23 budget book total ($1,895,793) minus CRHD confirmed actual ($1,147,917). May be higher if there was a mid-year amendment.
5. YoY% applies to SW Medics full-year figures only. Red = &gt;20% increase. FY2023 suppressed (partial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</si>
</sst>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
    <numFmt numFmtId="165" formatCode="\+0%;\-0%;\—"/>
    <numFmt numFmtId="166" formatCode="&quot;~ $&quot;#,##0"/>
    <numFmt numFmtId="167" formatCode="\$#,##0;&quot;($&quot;#,##0\)"/>
  </numFmts>
  <fonts count="25" x14ac:knownFonts="1">
    <font>
      <sz val="11"/>
      <color theme="1"/>
      <name val="Calibri"/>
      <family val="2"/>
      <charset val="1"/>
    </font>
    <font>
      <b/>
      <sz val="14"/>
      <name val="Arial"/>
      <family val="2"/>
    </font>
    <font>
      <b/>
      <sz val="11"/>
      <color rgb="FFFFFFFF"/>
      <name val="Arial"/>
      <family val="2"/>
    </font>
    <font>
      <b/>
      <sz val="11"/>
      <name val="Arial"/>
      <family val="2"/>
    </font>
    <font>
      <sz val="11"/>
      <color rgb="FF0000FF"/>
      <name val="Arial"/>
      <family val="2"/>
    </font>
    <font>
      <sz val="11"/>
      <color rgb="FFAAAAAA"/>
      <name val="Arial"/>
      <family val="2"/>
    </font>
    <font>
      <sz val="11"/>
      <name val="Arial"/>
      <family val="2"/>
    </font>
    <font>
      <i/>
      <sz val="9"/>
      <color rgb="FF404040"/>
      <name val="Arial"/>
      <family val="2"/>
    </font>
    <font>
      <b/>
      <sz val="11"/>
      <color rgb="FF375623"/>
      <name val="Arial"/>
      <family val="2"/>
    </font>
    <font>
      <b/>
      <sz val="11"/>
      <color rgb="FFC00000"/>
      <name val="Arial"/>
      <family val="2"/>
    </font>
    <font>
      <i/>
      <sz val="11"/>
      <color rgb="FF595959"/>
      <name val="Arial"/>
      <family val="2"/>
    </font>
    <font>
      <i/>
      <sz val="9"/>
      <color rgb="FFAAAAAA"/>
      <name val="Arial"/>
      <family val="2"/>
    </font>
    <font>
      <b/>
      <i/>
      <sz val="9"/>
      <name val="Arial"/>
      <family val="2"/>
    </font>
    <font>
      <sz val="9"/>
      <color rgb="FF404040"/>
      <name val="Arial"/>
      <family val="2"/>
    </font>
    <font>
      <b/>
      <sz val="15"/>
      <color rgb="FFFFFFFF"/>
      <name val="Arial"/>
      <family val="2"/>
    </font>
    <font>
      <b/>
      <sz val="18"/>
      <color rgb="FFC00000"/>
      <name val="Arial"/>
      <family val="2"/>
    </font>
    <font>
      <sz val="10"/>
      <color rgb="FF404040"/>
      <name val="Arial"/>
      <family val="2"/>
    </font>
    <font>
      <b/>
      <sz val="18"/>
      <color rgb="FF375623"/>
      <name val="Arial"/>
      <family val="2"/>
    </font>
    <font>
      <b/>
      <sz val="18"/>
      <color rgb="FF1F4E79"/>
      <name val="Arial"/>
      <family val="2"/>
    </font>
    <font>
      <b/>
      <sz val="11"/>
      <color rgb="FF1F4E79"/>
      <name val="Arial"/>
      <family val="2"/>
    </font>
    <font>
      <b/>
      <sz val="11"/>
      <color rgb="FF0000FF"/>
      <name val="Arial"/>
      <family val="2"/>
    </font>
    <font>
      <i/>
      <sz val="10"/>
      <color rgb="FF404040"/>
      <name val="Arial"/>
      <family val="2"/>
    </font>
    <font>
      <i/>
      <sz val="10"/>
      <color rgb="FF375623"/>
      <name val="Arial"/>
      <family val="2"/>
    </font>
    <font>
      <b/>
      <i/>
      <sz val="10"/>
      <name val="Arial"/>
      <family val="2"/>
    </font>
    <font>
      <i/>
      <sz val="9"/>
      <color rgb="FF595959"/>
      <name val="Arial"/>
      <family val="2"/>
    </font>
  </fonts>
  <fills count="6">
    <fill>
      <patternFill patternType="none"/>
    </fill>
    <fill>
      <patternFill patternType="gray125"/>
    </fill>
    <fill>
      <patternFill patternType="solid">
        <fgColor rgb="FF1F4E79"/>
        <bgColor rgb="FF003366"/>
      </patternFill>
    </fill>
    <fill>
      <patternFill patternType="solid">
        <fgColor rgb="FFEDEDED"/>
        <bgColor rgb="FFD6E4F0"/>
      </patternFill>
    </fill>
    <fill>
      <patternFill patternType="solid">
        <fgColor rgb="FFFFF2CC"/>
        <bgColor rgb="FFEDEDED"/>
      </patternFill>
    </fill>
    <fill>
      <patternFill patternType="solid">
        <fgColor rgb="FFD6E4F0"/>
        <bgColor rgb="FFEDEDED"/>
      </patternFill>
    </fill>
  </fills>
  <borders count="3">
    <border>
      <left/>
      <right/>
      <top/>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s>
  <cellStyleXfs count="1">
    <xf numFmtId="0" fontId="0" fillId="0" borderId="0"/>
  </cellStyleXfs>
  <cellXfs count="33">
    <xf numFmtId="0" fontId="0" fillId="0" borderId="0" xfId="0"/>
    <xf numFmtId="0" fontId="24" fillId="0" borderId="2" xfId="0" applyFont="1" applyBorder="1" applyAlignment="1">
      <alignment horizontal="left" vertical="center" wrapText="1"/>
    </xf>
    <xf numFmtId="0" fontId="19" fillId="5" borderId="2" xfId="0" applyFont="1" applyFill="1" applyBorder="1" applyAlignment="1">
      <alignment horizontal="left" vertical="center"/>
    </xf>
    <xf numFmtId="0" fontId="16" fillId="0" borderId="2" xfId="0" applyFont="1" applyBorder="1" applyAlignment="1">
      <alignment horizontal="left" vertical="center" wrapText="1"/>
    </xf>
    <xf numFmtId="0" fontId="14" fillId="2" borderId="0" xfId="0" applyFont="1" applyFill="1" applyAlignment="1">
      <alignment horizontal="center" vertical="center"/>
    </xf>
    <xf numFmtId="0" fontId="13" fillId="4" borderId="2" xfId="0" applyFont="1" applyFill="1" applyBorder="1" applyAlignment="1">
      <alignment horizontal="left" vertical="top" wrapText="1"/>
    </xf>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164" fontId="4" fillId="0" borderId="1" xfId="0" applyNumberFormat="1" applyFont="1" applyBorder="1" applyAlignment="1">
      <alignment horizontal="right" vertical="center" wrapText="1"/>
    </xf>
    <xf numFmtId="0" fontId="5" fillId="0" borderId="1" xfId="0" applyFont="1" applyBorder="1" applyAlignment="1">
      <alignment horizontal="center" vertical="center" wrapText="1"/>
    </xf>
    <xf numFmtId="164" fontId="6" fillId="0" borderId="1" xfId="0" applyNumberFormat="1" applyFont="1" applyBorder="1" applyAlignment="1">
      <alignment horizontal="right" vertical="center" wrapText="1"/>
    </xf>
    <xf numFmtId="0" fontId="7" fillId="0" borderId="1" xfId="0" applyFont="1" applyBorder="1" applyAlignment="1">
      <alignment horizontal="left" vertical="center" wrapText="1"/>
    </xf>
    <xf numFmtId="165" fontId="8" fillId="0" borderId="1" xfId="0" applyNumberFormat="1" applyFont="1" applyBorder="1" applyAlignment="1">
      <alignment horizontal="center" vertical="center" wrapText="1"/>
    </xf>
    <xf numFmtId="165" fontId="9" fillId="0" borderId="1" xfId="0" applyNumberFormat="1" applyFont="1" applyBorder="1" applyAlignment="1">
      <alignment horizontal="center" vertical="center" wrapText="1"/>
    </xf>
    <xf numFmtId="166" fontId="10" fillId="0" borderId="1" xfId="0" applyNumberFormat="1" applyFont="1" applyBorder="1" applyAlignment="1">
      <alignment horizontal="right" vertical="center" wrapText="1"/>
    </xf>
    <xf numFmtId="0" fontId="11"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164" fontId="3" fillId="3" borderId="1" xfId="0" applyNumberFormat="1" applyFont="1" applyFill="1" applyBorder="1" applyAlignment="1">
      <alignment horizontal="right" vertical="center" wrapText="1"/>
    </xf>
    <xf numFmtId="0" fontId="0" fillId="3" borderId="1" xfId="0" applyFill="1" applyBorder="1" applyAlignment="1">
      <alignment horizontal="left" vertical="center" wrapText="1"/>
    </xf>
    <xf numFmtId="0" fontId="12" fillId="3" borderId="1" xfId="0" applyFont="1" applyFill="1" applyBorder="1" applyAlignment="1">
      <alignment horizontal="left" vertical="center" wrapText="1"/>
    </xf>
    <xf numFmtId="0" fontId="15" fillId="0" borderId="1" xfId="0" applyFont="1" applyBorder="1" applyAlignment="1">
      <alignment horizontal="center" vertical="center"/>
    </xf>
    <xf numFmtId="0" fontId="17" fillId="0" borderId="1" xfId="0" applyFont="1" applyBorder="1" applyAlignment="1">
      <alignment horizontal="center" vertical="center"/>
    </xf>
    <xf numFmtId="0" fontId="18" fillId="0" borderId="1" xfId="0" applyFont="1" applyBorder="1" applyAlignment="1">
      <alignment horizontal="center" vertical="center"/>
    </xf>
    <xf numFmtId="164" fontId="20" fillId="0" borderId="1" xfId="0" applyNumberFormat="1" applyFont="1" applyBorder="1" applyAlignment="1">
      <alignment horizontal="right" vertical="center" wrapText="1"/>
    </xf>
    <xf numFmtId="0" fontId="7" fillId="0" borderId="1" xfId="0" applyFont="1" applyBorder="1" applyAlignment="1">
      <alignment horizontal="right" vertical="center" wrapText="1"/>
    </xf>
    <xf numFmtId="0" fontId="21" fillId="0" borderId="1" xfId="0" applyFont="1" applyBorder="1" applyAlignment="1">
      <alignment horizontal="left" vertical="center" wrapText="1"/>
    </xf>
    <xf numFmtId="164" fontId="8" fillId="0" borderId="1" xfId="0" applyNumberFormat="1" applyFont="1" applyBorder="1" applyAlignment="1">
      <alignment horizontal="right" vertical="center" wrapText="1"/>
    </xf>
    <xf numFmtId="0" fontId="22" fillId="0" borderId="1" xfId="0" applyFont="1" applyBorder="1" applyAlignment="1">
      <alignment horizontal="left" vertical="center" wrapText="1"/>
    </xf>
    <xf numFmtId="164" fontId="8" fillId="3" borderId="1" xfId="0" applyNumberFormat="1" applyFont="1" applyFill="1" applyBorder="1" applyAlignment="1">
      <alignment horizontal="right" vertical="center" wrapText="1"/>
    </xf>
    <xf numFmtId="0" fontId="23" fillId="3" borderId="1" xfId="0" applyFont="1" applyFill="1" applyBorder="1" applyAlignment="1">
      <alignment horizontal="left" vertical="center" wrapText="1"/>
    </xf>
    <xf numFmtId="167" fontId="8" fillId="0" borderId="1" xfId="0" applyNumberFormat="1" applyFont="1" applyBorder="1" applyAlignment="1">
      <alignment horizontal="right" vertical="center" wrapText="1"/>
    </xf>
    <xf numFmtId="0" fontId="24"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EDEDED"/>
      <rgbColor rgb="FF660066"/>
      <rgbColor rgb="FFFF8080"/>
      <rgbColor rgb="FF0066CC"/>
      <rgbColor rgb="FFD6E4F0"/>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AAAAAA"/>
      <rgbColor rgb="FF003366"/>
      <rgbColor rgb="FF339966"/>
      <rgbColor rgb="FF003300"/>
      <rgbColor rgb="FF375623"/>
      <rgbColor rgb="FF993300"/>
      <rgbColor rgb="FF993366"/>
      <rgbColor rgb="FF1F4E79"/>
      <rgbColor rgb="FF4040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9"/>
  <sheetViews>
    <sheetView tabSelected="1" zoomScaleNormal="100" workbookViewId="0">
      <selection sqref="A1:F1"/>
    </sheetView>
  </sheetViews>
  <sheetFormatPr defaultColWidth="8.7109375" defaultRowHeight="15" x14ac:dyDescent="0.25"/>
  <cols>
    <col min="1" max="1" width="10" customWidth="1"/>
    <col min="2" max="2" width="22" customWidth="1"/>
    <col min="3" max="3" width="18" customWidth="1"/>
    <col min="4" max="4" width="13" customWidth="1"/>
    <col min="5" max="5" width="20" customWidth="1"/>
    <col min="6" max="6" width="52" customWidth="1"/>
  </cols>
  <sheetData>
    <row r="1" spans="1:6" ht="31.5" customHeight="1" x14ac:dyDescent="0.25">
      <c r="A1" s="6" t="s">
        <v>0</v>
      </c>
      <c r="B1" s="6"/>
      <c r="C1" s="6"/>
      <c r="D1" s="6"/>
      <c r="E1" s="6"/>
      <c r="F1" s="6"/>
    </row>
    <row r="2" spans="1:6" ht="7.5" customHeight="1" x14ac:dyDescent="0.25"/>
    <row r="3" spans="1:6" ht="27.75" customHeight="1" x14ac:dyDescent="0.25">
      <c r="A3" s="7" t="s">
        <v>1</v>
      </c>
      <c r="B3" s="7" t="s">
        <v>2</v>
      </c>
      <c r="C3" s="7" t="s">
        <v>3</v>
      </c>
      <c r="D3" s="7" t="s">
        <v>4</v>
      </c>
      <c r="E3" s="7" t="s">
        <v>5</v>
      </c>
      <c r="F3" s="7" t="s">
        <v>6</v>
      </c>
    </row>
    <row r="4" spans="1:6" ht="33.75" customHeight="1" x14ac:dyDescent="0.25">
      <c r="A4" s="8" t="s">
        <v>7</v>
      </c>
      <c r="B4" s="9">
        <v>100000</v>
      </c>
      <c r="C4" s="9">
        <v>304985</v>
      </c>
      <c r="D4" s="10" t="s">
        <v>8</v>
      </c>
      <c r="E4" s="11">
        <f t="shared" ref="E4:E12" si="0">B4+C4</f>
        <v>404985</v>
      </c>
      <c r="F4" s="12" t="s">
        <v>9</v>
      </c>
    </row>
    <row r="5" spans="1:6" ht="33.75" customHeight="1" x14ac:dyDescent="0.25">
      <c r="A5" s="8" t="s">
        <v>10</v>
      </c>
      <c r="B5" s="9">
        <v>100000</v>
      </c>
      <c r="C5" s="9">
        <v>312609</v>
      </c>
      <c r="D5" s="13">
        <f t="shared" ref="D5:D11" si="1">C5/C4-1</f>
        <v>2.4997950718887774E-2</v>
      </c>
      <c r="E5" s="11">
        <f t="shared" si="0"/>
        <v>412609</v>
      </c>
      <c r="F5" s="12" t="s">
        <v>11</v>
      </c>
    </row>
    <row r="6" spans="1:6" ht="33.75" customHeight="1" x14ac:dyDescent="0.25">
      <c r="A6" s="8" t="s">
        <v>12</v>
      </c>
      <c r="B6" s="9">
        <v>90000</v>
      </c>
      <c r="C6" s="9">
        <v>320425</v>
      </c>
      <c r="D6" s="13">
        <f t="shared" si="1"/>
        <v>2.5002479135277644E-2</v>
      </c>
      <c r="E6" s="11">
        <f t="shared" si="0"/>
        <v>410425</v>
      </c>
      <c r="F6" s="12" t="s">
        <v>13</v>
      </c>
    </row>
    <row r="7" spans="1:6" ht="33.75" customHeight="1" x14ac:dyDescent="0.25">
      <c r="A7" s="8" t="s">
        <v>14</v>
      </c>
      <c r="B7" s="9">
        <v>81000</v>
      </c>
      <c r="C7" s="9">
        <v>328435</v>
      </c>
      <c r="D7" s="13">
        <f t="shared" si="1"/>
        <v>2.4998049465553507E-2</v>
      </c>
      <c r="E7" s="11">
        <f t="shared" si="0"/>
        <v>409435</v>
      </c>
      <c r="F7" s="12" t="s">
        <v>15</v>
      </c>
    </row>
    <row r="8" spans="1:6" ht="33.75" customHeight="1" x14ac:dyDescent="0.25">
      <c r="A8" s="8" t="s">
        <v>16</v>
      </c>
      <c r="B8" s="9">
        <v>177000</v>
      </c>
      <c r="C8" s="9">
        <v>336646</v>
      </c>
      <c r="D8" s="13">
        <f t="shared" si="1"/>
        <v>2.50003805928114E-2</v>
      </c>
      <c r="E8" s="11">
        <f t="shared" si="0"/>
        <v>513646</v>
      </c>
      <c r="F8" s="12" t="s">
        <v>17</v>
      </c>
    </row>
    <row r="9" spans="1:6" ht="33.75" customHeight="1" x14ac:dyDescent="0.25">
      <c r="A9" s="8" t="s">
        <v>18</v>
      </c>
      <c r="B9" s="9">
        <v>301000</v>
      </c>
      <c r="C9" s="9">
        <v>596640</v>
      </c>
      <c r="D9" s="14">
        <f t="shared" si="1"/>
        <v>0.77230681487378439</v>
      </c>
      <c r="E9" s="11">
        <f t="shared" si="0"/>
        <v>897640</v>
      </c>
      <c r="F9" s="12" t="s">
        <v>19</v>
      </c>
    </row>
    <row r="10" spans="1:6" ht="33.75" customHeight="1" x14ac:dyDescent="0.25">
      <c r="A10" s="8" t="s">
        <v>20</v>
      </c>
      <c r="B10" s="9">
        <v>348000</v>
      </c>
      <c r="C10" s="9">
        <v>931585</v>
      </c>
      <c r="D10" s="14">
        <f t="shared" si="1"/>
        <v>0.56138542504692945</v>
      </c>
      <c r="E10" s="11">
        <f t="shared" si="0"/>
        <v>1279585</v>
      </c>
      <c r="F10" s="12" t="s">
        <v>21</v>
      </c>
    </row>
    <row r="11" spans="1:6" ht="33.75" customHeight="1" x14ac:dyDescent="0.25">
      <c r="A11" s="8" t="s">
        <v>22</v>
      </c>
      <c r="B11" s="9">
        <v>235000</v>
      </c>
      <c r="C11" s="9">
        <v>1166476</v>
      </c>
      <c r="D11" s="14">
        <f t="shared" si="1"/>
        <v>0.2521412431501151</v>
      </c>
      <c r="E11" s="11">
        <f t="shared" si="0"/>
        <v>1401476</v>
      </c>
      <c r="F11" s="12" t="s">
        <v>23</v>
      </c>
    </row>
    <row r="12" spans="1:6" ht="33.75" customHeight="1" x14ac:dyDescent="0.25">
      <c r="A12" s="8" t="s">
        <v>24</v>
      </c>
      <c r="B12" s="9">
        <v>1147917</v>
      </c>
      <c r="C12" s="15">
        <v>747876</v>
      </c>
      <c r="D12" s="16" t="s">
        <v>25</v>
      </c>
      <c r="E12" s="11">
        <f t="shared" si="0"/>
        <v>1895793</v>
      </c>
      <c r="F12" s="12" t="s">
        <v>26</v>
      </c>
    </row>
    <row r="13" spans="1:6" ht="33.75" customHeight="1" x14ac:dyDescent="0.25">
      <c r="A13" s="8" t="s">
        <v>27</v>
      </c>
      <c r="B13" s="9">
        <v>1800000</v>
      </c>
      <c r="C13" s="10" t="s">
        <v>8</v>
      </c>
      <c r="D13" s="10" t="s">
        <v>8</v>
      </c>
      <c r="E13" s="11">
        <f>B13</f>
        <v>1800000</v>
      </c>
      <c r="F13" s="12" t="s">
        <v>28</v>
      </c>
    </row>
    <row r="14" spans="1:6" ht="33.75" customHeight="1" x14ac:dyDescent="0.25">
      <c r="A14" s="8" t="s">
        <v>29</v>
      </c>
      <c r="B14" s="9">
        <v>1477484</v>
      </c>
      <c r="C14" s="10" t="s">
        <v>8</v>
      </c>
      <c r="D14" s="10" t="s">
        <v>8</v>
      </c>
      <c r="E14" s="11">
        <f>B14</f>
        <v>1477484</v>
      </c>
      <c r="F14" s="12" t="s">
        <v>28</v>
      </c>
    </row>
    <row r="15" spans="1:6" ht="33.75" customHeight="1" x14ac:dyDescent="0.25">
      <c r="A15" s="8" t="s">
        <v>30</v>
      </c>
      <c r="B15" s="9">
        <v>1383550</v>
      </c>
      <c r="C15" s="10" t="s">
        <v>8</v>
      </c>
      <c r="D15" s="10" t="s">
        <v>8</v>
      </c>
      <c r="E15" s="11">
        <f>B15</f>
        <v>1383550</v>
      </c>
      <c r="F15" s="12" t="s">
        <v>28</v>
      </c>
    </row>
    <row r="16" spans="1:6" ht="33.75" customHeight="1" x14ac:dyDescent="0.25">
      <c r="A16" s="8" t="s">
        <v>31</v>
      </c>
      <c r="B16" s="9">
        <v>1668015</v>
      </c>
      <c r="C16" s="10" t="s">
        <v>8</v>
      </c>
      <c r="D16" s="10" t="s">
        <v>8</v>
      </c>
      <c r="E16" s="11">
        <f>B16</f>
        <v>1668015</v>
      </c>
      <c r="F16" s="12" t="s">
        <v>28</v>
      </c>
    </row>
    <row r="17" spans="1:6" ht="21.75" customHeight="1" x14ac:dyDescent="0.25">
      <c r="A17" s="17" t="s">
        <v>32</v>
      </c>
      <c r="B17" s="18">
        <f>SUM(B4:B16)</f>
        <v>8908966</v>
      </c>
      <c r="C17" s="18">
        <f>SUMIF(C4:C16,"&gt;0",C4:C16)</f>
        <v>5045677</v>
      </c>
      <c r="D17" s="19"/>
      <c r="E17" s="18">
        <f>B17+C17</f>
        <v>13954643</v>
      </c>
      <c r="F17" s="20" t="s">
        <v>33</v>
      </c>
    </row>
    <row r="19" spans="1:6" ht="109.5" customHeight="1" x14ac:dyDescent="0.25">
      <c r="A19" s="5" t="s">
        <v>65</v>
      </c>
      <c r="B19" s="5"/>
      <c r="C19" s="5"/>
      <c r="D19" s="5"/>
      <c r="E19" s="5"/>
      <c r="F19" s="5"/>
    </row>
  </sheetData>
  <mergeCells count="2">
    <mergeCell ref="A1:F1"/>
    <mergeCell ref="A19:F19"/>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4"/>
  <sheetViews>
    <sheetView zoomScaleNormal="100" workbookViewId="0">
      <selection sqref="A1:E1"/>
    </sheetView>
  </sheetViews>
  <sheetFormatPr defaultColWidth="8.7109375" defaultRowHeight="15" x14ac:dyDescent="0.25"/>
  <cols>
    <col min="1" max="1" width="24.7109375" bestFit="1" customWidth="1"/>
    <col min="2" max="3" width="22" customWidth="1"/>
    <col min="4" max="4" width="18" customWidth="1"/>
    <col min="5" max="5" width="36" customWidth="1"/>
  </cols>
  <sheetData>
    <row r="1" spans="1:5" ht="36" customHeight="1" x14ac:dyDescent="0.25">
      <c r="A1" s="4" t="s">
        <v>34</v>
      </c>
      <c r="B1" s="4"/>
      <c r="C1" s="4"/>
      <c r="D1" s="4"/>
      <c r="E1" s="4"/>
    </row>
    <row r="2" spans="1:5" ht="9.75" customHeight="1" x14ac:dyDescent="0.25"/>
    <row r="3" spans="1:5" ht="43.5" customHeight="1" x14ac:dyDescent="0.25">
      <c r="A3" s="21" t="s">
        <v>35</v>
      </c>
      <c r="B3" s="3" t="s">
        <v>36</v>
      </c>
      <c r="C3" s="3"/>
      <c r="D3" s="3"/>
      <c r="E3" s="3"/>
    </row>
    <row r="4" spans="1:5" ht="43.5" customHeight="1" x14ac:dyDescent="0.25">
      <c r="A4" s="22" t="s">
        <v>37</v>
      </c>
      <c r="B4" s="3" t="s">
        <v>38</v>
      </c>
      <c r="C4" s="3"/>
      <c r="D4" s="3"/>
      <c r="E4" s="3"/>
    </row>
    <row r="5" spans="1:5" ht="43.5" customHeight="1" x14ac:dyDescent="0.25">
      <c r="A5" s="22" t="s">
        <v>39</v>
      </c>
      <c r="B5" s="3" t="s">
        <v>40</v>
      </c>
      <c r="C5" s="3"/>
      <c r="D5" s="3"/>
      <c r="E5" s="3"/>
    </row>
    <row r="6" spans="1:5" ht="43.5" customHeight="1" x14ac:dyDescent="0.25">
      <c r="A6" s="23" t="s">
        <v>41</v>
      </c>
      <c r="B6" s="3" t="s">
        <v>42</v>
      </c>
      <c r="C6" s="3"/>
      <c r="D6" s="3"/>
      <c r="E6" s="3"/>
    </row>
    <row r="7" spans="1:5" ht="13.5" customHeight="1" x14ac:dyDescent="0.25"/>
    <row r="8" spans="1:5" ht="19.5" customHeight="1" x14ac:dyDescent="0.25">
      <c r="A8" s="2" t="s">
        <v>43</v>
      </c>
      <c r="B8" s="2"/>
      <c r="C8" s="2"/>
      <c r="D8" s="2"/>
      <c r="E8" s="2"/>
    </row>
    <row r="9" spans="1:5" ht="19.5" customHeight="1" x14ac:dyDescent="0.25">
      <c r="A9" s="7" t="s">
        <v>1</v>
      </c>
      <c r="B9" s="7" t="s">
        <v>44</v>
      </c>
      <c r="C9" s="7" t="s">
        <v>45</v>
      </c>
      <c r="D9" s="7" t="s">
        <v>46</v>
      </c>
      <c r="E9" s="7" t="s">
        <v>47</v>
      </c>
    </row>
    <row r="10" spans="1:5" ht="21.75" customHeight="1" x14ac:dyDescent="0.25">
      <c r="A10" s="8" t="s">
        <v>27</v>
      </c>
      <c r="B10" s="11">
        <v>1800000</v>
      </c>
      <c r="C10" s="24">
        <v>1800000</v>
      </c>
      <c r="D10" s="25" t="s">
        <v>8</v>
      </c>
      <c r="E10" s="26" t="s">
        <v>48</v>
      </c>
    </row>
    <row r="11" spans="1:5" ht="21.75" customHeight="1" x14ac:dyDescent="0.25">
      <c r="A11" s="8" t="s">
        <v>29</v>
      </c>
      <c r="B11" s="11">
        <v>1800000</v>
      </c>
      <c r="C11" s="24">
        <v>1477484</v>
      </c>
      <c r="D11" s="27">
        <v>322516</v>
      </c>
      <c r="E11" s="28" t="s">
        <v>49</v>
      </c>
    </row>
    <row r="12" spans="1:5" ht="21.75" customHeight="1" x14ac:dyDescent="0.25">
      <c r="A12" s="8" t="s">
        <v>30</v>
      </c>
      <c r="B12" s="11">
        <v>1800000</v>
      </c>
      <c r="C12" s="24">
        <v>1383550</v>
      </c>
      <c r="D12" s="27">
        <v>416450</v>
      </c>
      <c r="E12" s="28" t="s">
        <v>50</v>
      </c>
    </row>
    <row r="13" spans="1:5" ht="21.75" customHeight="1" x14ac:dyDescent="0.25">
      <c r="A13" s="8" t="s">
        <v>31</v>
      </c>
      <c r="B13" s="11">
        <v>1800000</v>
      </c>
      <c r="C13" s="24">
        <v>1668015</v>
      </c>
      <c r="D13" s="27">
        <v>131985</v>
      </c>
      <c r="E13" s="28" t="s">
        <v>51</v>
      </c>
    </row>
    <row r="14" spans="1:5" ht="21.75" customHeight="1" x14ac:dyDescent="0.25">
      <c r="A14" s="17" t="s">
        <v>32</v>
      </c>
      <c r="B14" s="19"/>
      <c r="C14" s="19"/>
      <c r="D14" s="29">
        <f>SUM(D10:D13)</f>
        <v>870951</v>
      </c>
      <c r="E14" s="30" t="s">
        <v>52</v>
      </c>
    </row>
    <row r="15" spans="1:5" ht="13.5" customHeight="1" x14ac:dyDescent="0.25"/>
    <row r="16" spans="1:5" ht="19.5" customHeight="1" x14ac:dyDescent="0.25">
      <c r="A16" s="2" t="s">
        <v>53</v>
      </c>
      <c r="B16" s="2"/>
      <c r="C16" s="2"/>
      <c r="D16" s="2"/>
      <c r="E16" s="2"/>
    </row>
    <row r="17" spans="1:5" ht="27.75" customHeight="1" x14ac:dyDescent="0.25">
      <c r="A17" s="1" t="s">
        <v>54</v>
      </c>
      <c r="B17" s="1"/>
      <c r="C17" s="1"/>
      <c r="D17" s="1"/>
      <c r="E17" s="1"/>
    </row>
    <row r="18" spans="1:5" ht="19.5" customHeight="1" x14ac:dyDescent="0.25">
      <c r="A18" s="7" t="s">
        <v>1</v>
      </c>
      <c r="B18" s="7" t="s">
        <v>55</v>
      </c>
      <c r="C18" s="7" t="s">
        <v>56</v>
      </c>
      <c r="D18" s="7" t="s">
        <v>57</v>
      </c>
      <c r="E18" s="7" t="s">
        <v>58</v>
      </c>
    </row>
    <row r="19" spans="1:5" ht="21.75" customHeight="1" x14ac:dyDescent="0.25">
      <c r="A19" s="8" t="s">
        <v>24</v>
      </c>
      <c r="B19" s="11">
        <v>1616447</v>
      </c>
      <c r="C19" s="24">
        <v>1147917</v>
      </c>
      <c r="D19" s="31">
        <v>468530</v>
      </c>
      <c r="E19" s="32" t="s">
        <v>59</v>
      </c>
    </row>
    <row r="20" spans="1:5" ht="21.75" customHeight="1" x14ac:dyDescent="0.25">
      <c r="A20" s="8" t="s">
        <v>27</v>
      </c>
      <c r="B20" s="11">
        <v>1817665</v>
      </c>
      <c r="C20" s="24">
        <v>1800000</v>
      </c>
      <c r="D20" s="31">
        <v>17665</v>
      </c>
      <c r="E20" s="32" t="s">
        <v>60</v>
      </c>
    </row>
    <row r="21" spans="1:5" ht="21.75" customHeight="1" x14ac:dyDescent="0.25">
      <c r="A21" s="8" t="s">
        <v>29</v>
      </c>
      <c r="B21" s="11">
        <v>2049064</v>
      </c>
      <c r="C21" s="24">
        <v>1477484</v>
      </c>
      <c r="D21" s="31">
        <v>571580</v>
      </c>
      <c r="E21" s="32" t="s">
        <v>61</v>
      </c>
    </row>
    <row r="22" spans="1:5" ht="21.75" customHeight="1" x14ac:dyDescent="0.25">
      <c r="A22" s="8" t="s">
        <v>30</v>
      </c>
      <c r="B22" s="11">
        <v>2315174</v>
      </c>
      <c r="C22" s="24">
        <v>1383550</v>
      </c>
      <c r="D22" s="31">
        <v>931624</v>
      </c>
      <c r="E22" s="32" t="s">
        <v>62</v>
      </c>
    </row>
    <row r="23" spans="1:5" ht="21.75" customHeight="1" x14ac:dyDescent="0.25">
      <c r="A23" s="8" t="s">
        <v>31</v>
      </c>
      <c r="B23" s="11">
        <v>2621200</v>
      </c>
      <c r="C23" s="24">
        <v>1668015</v>
      </c>
      <c r="D23" s="31">
        <v>953185</v>
      </c>
      <c r="E23" s="32" t="s">
        <v>63</v>
      </c>
    </row>
    <row r="24" spans="1:5" ht="21.75" customHeight="1" x14ac:dyDescent="0.25">
      <c r="A24" s="17" t="s">
        <v>32</v>
      </c>
      <c r="B24" s="18">
        <f>SUM(B19:B23)</f>
        <v>10419550</v>
      </c>
      <c r="C24" s="18">
        <f>SUM(C19:C23)</f>
        <v>7476966</v>
      </c>
      <c r="D24" s="29">
        <f>B24-C24</f>
        <v>2942584</v>
      </c>
      <c r="E24" s="30" t="s">
        <v>64</v>
      </c>
    </row>
  </sheetData>
  <mergeCells count="8">
    <mergeCell ref="A8:E8"/>
    <mergeCell ref="A16:E16"/>
    <mergeCell ref="A17:E17"/>
    <mergeCell ref="A1:E1"/>
    <mergeCell ref="B3:E3"/>
    <mergeCell ref="B4:E4"/>
    <mergeCell ref="B5:E5"/>
    <mergeCell ref="B6:E6"/>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County Ambulance Support</vt:lpstr>
      <vt:lpstr>Board 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Todd Toolson</cp:lastModifiedBy>
  <cp:revision>0</cp:revision>
  <dcterms:created xsi:type="dcterms:W3CDTF">2026-08-18T03:35:47Z</dcterms:created>
  <dcterms:modified xsi:type="dcterms:W3CDTF">2026-08-18T03:39:45Z</dcterms:modified>
  <dc:language>en-US</dc:language>
</cp:coreProperties>
</file>